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ylova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75" i="1" s="1"/>
  <c r="I66" i="1"/>
  <c r="I65" i="1"/>
  <c r="I64" i="1"/>
  <c r="I62" i="1"/>
  <c r="I59" i="1"/>
  <c r="I58" i="1"/>
  <c r="I57" i="1"/>
  <c r="I56" i="1"/>
  <c r="I55" i="1"/>
  <c r="I54" i="1"/>
  <c r="I53" i="1"/>
  <c r="I52" i="1"/>
  <c r="I51" i="1"/>
  <c r="I50" i="1"/>
  <c r="I49" i="1"/>
  <c r="I60" i="1" s="1"/>
  <c r="I47" i="1"/>
  <c r="I44" i="1"/>
  <c r="I43" i="1"/>
  <c r="I42" i="1"/>
  <c r="I41" i="1"/>
  <c r="I40" i="1"/>
  <c r="I39" i="1"/>
  <c r="I38" i="1"/>
  <c r="I37" i="1"/>
  <c r="I36" i="1"/>
  <c r="I35" i="1"/>
  <c r="I45" i="1" s="1"/>
  <c r="I32" i="1"/>
  <c r="I29" i="1"/>
  <c r="I28" i="1"/>
  <c r="I27" i="1"/>
  <c r="I26" i="1"/>
  <c r="I25" i="1"/>
  <c r="I24" i="1"/>
  <c r="I23" i="1"/>
  <c r="I22" i="1"/>
  <c r="I21" i="1"/>
  <c r="I20" i="1"/>
  <c r="I30" i="1" s="1"/>
  <c r="I19" i="1"/>
  <c r="I17" i="1"/>
  <c r="I14" i="1"/>
  <c r="I13" i="1"/>
  <c r="I12" i="1"/>
  <c r="I11" i="1"/>
  <c r="I10" i="1"/>
  <c r="I9" i="1"/>
  <c r="I8" i="1"/>
  <c r="I7" i="1"/>
  <c r="I6" i="1"/>
  <c r="I5" i="1"/>
  <c r="I4" i="1"/>
  <c r="I15" i="1" s="1"/>
</calcChain>
</file>

<file path=xl/sharedStrings.xml><?xml version="1.0" encoding="utf-8"?>
<sst xmlns="http://schemas.openxmlformats.org/spreadsheetml/2006/main" count="220" uniqueCount="27">
  <si>
    <t xml:space="preserve"> Základní škola a mateřská škola Čížkovice, okres Litoměřice</t>
  </si>
  <si>
    <t>Třída</t>
  </si>
  <si>
    <t>1.</t>
  </si>
  <si>
    <t>Školní rok</t>
  </si>
  <si>
    <t>2024 - 2025</t>
  </si>
  <si>
    <t>Pondělí</t>
  </si>
  <si>
    <t>Český jazyk</t>
  </si>
  <si>
    <t>Matematika</t>
  </si>
  <si>
    <t>Tělesná výchova</t>
  </si>
  <si>
    <t>Prvouka</t>
  </si>
  <si>
    <t>Anglický jazyk</t>
  </si>
  <si>
    <t>Úterý</t>
  </si>
  <si>
    <t>Praktické činnosti</t>
  </si>
  <si>
    <t>Informatika</t>
  </si>
  <si>
    <t>Středa</t>
  </si>
  <si>
    <t>Vlastivěda</t>
  </si>
  <si>
    <t>Čtvrtek</t>
  </si>
  <si>
    <t>Výtvarná výchova</t>
  </si>
  <si>
    <t>Přírodověda</t>
  </si>
  <si>
    <t>Hudební výchova</t>
  </si>
  <si>
    <t>Pátek</t>
  </si>
  <si>
    <t>Celk.počet hodin</t>
  </si>
  <si>
    <t>2.</t>
  </si>
  <si>
    <t>3.</t>
  </si>
  <si>
    <t>Český jazky</t>
  </si>
  <si>
    <t>4.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</si>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</sst>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9"/>
      <name val="Times New Roman"/>
      <family val="1"/>
      <charset val="238"/>
    </font>
    <font>
      <sz val="13"/>
      <color rgb="FF0000FF"/>
      <name val="Times New Roman"/>
      <family val="1"/>
      <charset val="238"/>
    </font>
    <font>
      <b/>
      <sz val="10"/>
      <color rgb="FF0000FF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008000"/>
      <name val="Times New Roman"/>
      <family val="1"/>
      <charset val="238"/>
    </font>
    <font>
      <b/>
      <sz val="12"/>
      <color rgb="FF008000"/>
      <name val="Times New Roman"/>
      <family val="1"/>
      <charset val="238"/>
    </font>
    <font>
      <sz val="13"/>
      <color rgb="FF008000"/>
      <name val="Times New Roman"/>
      <family val="1"/>
      <charset val="238"/>
    </font>
    <font>
      <b/>
      <sz val="10"/>
      <color rgb="FF008000"/>
      <name val="Times New Roman"/>
      <family val="1"/>
      <charset val="238"/>
    </font>
    <font>
      <sz val="10"/>
      <color rgb="FFCC00FF"/>
      <name val="Times New Roman"/>
      <family val="1"/>
      <charset val="238"/>
    </font>
    <font>
      <b/>
      <sz val="12"/>
      <color rgb="FFCC00FF"/>
      <name val="Times New Roman"/>
      <family val="1"/>
      <charset val="238"/>
    </font>
    <font>
      <sz val="13"/>
      <color rgb="FFCC00FF"/>
      <name val="Times New Roman"/>
      <family val="1"/>
      <charset val="238"/>
    </font>
    <font>
      <b/>
      <sz val="10"/>
      <color rgb="FFCC00FF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1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4" workbookViewId="0">
      <selection sqref="A1:I75"/>
    </sheetView>
  </sheetViews>
  <sheetFormatPr defaultRowHeight="15" x14ac:dyDescent="0.25"/>
  <cols>
    <col min="1" max="1" width="13.28515625" customWidth="1"/>
    <col min="2" max="2" width="14.5703125" customWidth="1"/>
    <col min="3" max="3" width="15.85546875" customWidth="1"/>
    <col min="4" max="4" width="13.42578125" customWidth="1"/>
    <col min="5" max="5" width="15.140625" customWidth="1"/>
    <col min="6" max="6" width="15.28515625" customWidth="1"/>
  </cols>
  <sheetData>
    <row r="1" spans="1:9" ht="21.75" thickTop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27" thickTop="1" thickBot="1" x14ac:dyDescent="0.3">
      <c r="A2" s="4" t="s">
        <v>1</v>
      </c>
      <c r="B2" s="5" t="s">
        <v>2</v>
      </c>
      <c r="C2" s="6"/>
      <c r="D2" s="7"/>
      <c r="E2" s="7"/>
      <c r="F2" s="8"/>
      <c r="G2" s="9"/>
      <c r="H2" s="10" t="s">
        <v>3</v>
      </c>
      <c r="I2" s="5" t="s">
        <v>4</v>
      </c>
    </row>
    <row r="3" spans="1:9" ht="16.5" thickTop="1" thickBot="1" x14ac:dyDescent="0.3">
      <c r="A3" s="11"/>
      <c r="B3" s="11"/>
      <c r="C3" s="11"/>
      <c r="D3" s="11"/>
      <c r="E3" s="11"/>
      <c r="F3" s="11"/>
      <c r="G3" s="11"/>
      <c r="H3" s="12"/>
      <c r="I3" s="11"/>
    </row>
    <row r="4" spans="1:9" ht="25.5" thickTop="1" thickBot="1" x14ac:dyDescent="0.3">
      <c r="A4" s="13" t="s">
        <v>5</v>
      </c>
      <c r="B4" s="14" t="s">
        <v>6</v>
      </c>
      <c r="C4" s="15" t="s">
        <v>7</v>
      </c>
      <c r="D4" s="15" t="s">
        <v>6</v>
      </c>
      <c r="E4" s="15" t="s">
        <v>8</v>
      </c>
      <c r="F4" s="16" t="s">
        <v>9</v>
      </c>
      <c r="G4" s="17"/>
      <c r="H4" s="18" t="s">
        <v>6</v>
      </c>
      <c r="I4" s="19">
        <f>COUNTIF(B4:G13,"Český jazyk")</f>
        <v>9</v>
      </c>
    </row>
    <row r="5" spans="1:9" ht="25.5" thickTop="1" thickBot="1" x14ac:dyDescent="0.3">
      <c r="A5" s="13"/>
      <c r="B5" s="20"/>
      <c r="C5" s="21"/>
      <c r="D5" s="21"/>
      <c r="E5" s="21"/>
      <c r="F5" s="22"/>
      <c r="G5" s="23"/>
      <c r="H5" s="24" t="s">
        <v>10</v>
      </c>
      <c r="I5" s="25">
        <f>COUNTIF(B4:G13,"Anglický jazyk")</f>
        <v>0</v>
      </c>
    </row>
    <row r="6" spans="1:9" ht="25.5" thickTop="1" thickBot="1" x14ac:dyDescent="0.3">
      <c r="A6" s="13" t="s">
        <v>11</v>
      </c>
      <c r="B6" s="20" t="s">
        <v>6</v>
      </c>
      <c r="C6" s="21" t="s">
        <v>7</v>
      </c>
      <c r="D6" s="21" t="s">
        <v>6</v>
      </c>
      <c r="E6" s="21" t="s">
        <v>12</v>
      </c>
      <c r="F6" s="22"/>
      <c r="G6" s="23"/>
      <c r="H6" s="24" t="s">
        <v>13</v>
      </c>
      <c r="I6" s="25">
        <f>COUNTIF(B4:G13,"Informatika")</f>
        <v>0</v>
      </c>
    </row>
    <row r="7" spans="1:9" ht="17.25" thickTop="1" thickBot="1" x14ac:dyDescent="0.3">
      <c r="A7" s="13"/>
      <c r="B7" s="20"/>
      <c r="C7" s="21"/>
      <c r="D7" s="21"/>
      <c r="E7" s="21"/>
      <c r="F7" s="22"/>
      <c r="G7" s="23"/>
      <c r="H7" s="24" t="s">
        <v>9</v>
      </c>
      <c r="I7" s="25">
        <f>COUNTIF(B4:G13,"Prvouka")</f>
        <v>2</v>
      </c>
    </row>
    <row r="8" spans="1:9" ht="17.25" thickTop="1" thickBot="1" x14ac:dyDescent="0.3">
      <c r="A8" s="13" t="s">
        <v>14</v>
      </c>
      <c r="B8" s="20" t="s">
        <v>6</v>
      </c>
      <c r="C8" s="21" t="s">
        <v>7</v>
      </c>
      <c r="D8" s="21" t="s">
        <v>6</v>
      </c>
      <c r="E8" s="21" t="s">
        <v>9</v>
      </c>
      <c r="F8" s="22"/>
      <c r="G8" s="23"/>
      <c r="H8" s="24" t="s">
        <v>15</v>
      </c>
      <c r="I8" s="25">
        <f>COUNTIF(B4:G13,"Vlastivěda")</f>
        <v>0</v>
      </c>
    </row>
    <row r="9" spans="1:9" ht="25.5" thickTop="1" thickBot="1" x14ac:dyDescent="0.3">
      <c r="A9" s="13"/>
      <c r="B9" s="20"/>
      <c r="C9" s="21"/>
      <c r="D9" s="21"/>
      <c r="E9" s="21"/>
      <c r="F9" s="22"/>
      <c r="G9" s="23"/>
      <c r="H9" s="24" t="s">
        <v>7</v>
      </c>
      <c r="I9" s="25">
        <f>COUNTIF(B4:G13,"Matematika")</f>
        <v>5</v>
      </c>
    </row>
    <row r="10" spans="1:9" ht="25.5" thickTop="1" thickBot="1" x14ac:dyDescent="0.3">
      <c r="A10" s="13" t="s">
        <v>16</v>
      </c>
      <c r="B10" s="20" t="s">
        <v>6</v>
      </c>
      <c r="C10" s="21" t="s">
        <v>7</v>
      </c>
      <c r="D10" s="21" t="s">
        <v>17</v>
      </c>
      <c r="E10" s="21" t="s">
        <v>8</v>
      </c>
      <c r="F10" s="22"/>
      <c r="G10" s="23"/>
      <c r="H10" s="24" t="s">
        <v>18</v>
      </c>
      <c r="I10" s="25">
        <f>COUNTIF(B4:G13,"Přírodověda")</f>
        <v>0</v>
      </c>
    </row>
    <row r="11" spans="1:9" ht="25.5" thickTop="1" thickBot="1" x14ac:dyDescent="0.3">
      <c r="A11" s="13"/>
      <c r="B11" s="20"/>
      <c r="C11" s="21"/>
      <c r="D11" s="21"/>
      <c r="E11" s="21"/>
      <c r="F11" s="22"/>
      <c r="G11" s="23"/>
      <c r="H11" s="24" t="s">
        <v>19</v>
      </c>
      <c r="I11" s="25">
        <f>COUNTIF(B4:G13,"Hudební výchova")</f>
        <v>1</v>
      </c>
    </row>
    <row r="12" spans="1:9" ht="25.5" thickTop="1" thickBot="1" x14ac:dyDescent="0.3">
      <c r="A12" s="13" t="s">
        <v>20</v>
      </c>
      <c r="B12" s="20" t="s">
        <v>6</v>
      </c>
      <c r="C12" s="21" t="s">
        <v>7</v>
      </c>
      <c r="D12" s="21" t="s">
        <v>6</v>
      </c>
      <c r="E12" s="21" t="s">
        <v>19</v>
      </c>
      <c r="F12" s="22"/>
      <c r="G12" s="23"/>
      <c r="H12" s="24" t="s">
        <v>17</v>
      </c>
      <c r="I12" s="25">
        <f>COUNTIF(B4:G13,"Výtvarná výchova")</f>
        <v>1</v>
      </c>
    </row>
    <row r="13" spans="1:9" ht="25.5" thickTop="1" thickBot="1" x14ac:dyDescent="0.3">
      <c r="A13" s="13"/>
      <c r="B13" s="26"/>
      <c r="C13" s="27"/>
      <c r="D13" s="27"/>
      <c r="E13" s="27"/>
      <c r="F13" s="28"/>
      <c r="G13" s="29"/>
      <c r="H13" s="24" t="s">
        <v>12</v>
      </c>
      <c r="I13" s="25">
        <f>COUNTIF(B4:G13,"Praktické činnosti")</f>
        <v>1</v>
      </c>
    </row>
    <row r="14" spans="1:9" ht="25.5" thickTop="1" thickBot="1" x14ac:dyDescent="0.3">
      <c r="A14" s="30"/>
      <c r="B14" s="23"/>
      <c r="C14" s="23"/>
      <c r="D14" s="23"/>
      <c r="E14" s="23"/>
      <c r="F14" s="23"/>
      <c r="G14" s="23"/>
      <c r="H14" s="31" t="s">
        <v>8</v>
      </c>
      <c r="I14" s="32">
        <f>COUNTIF(B4:G13,"Tělesná výchova")</f>
        <v>2</v>
      </c>
    </row>
    <row r="15" spans="1:9" ht="25.5" thickTop="1" thickBot="1" x14ac:dyDescent="0.3">
      <c r="A15" s="33"/>
      <c r="B15" s="34"/>
      <c r="C15" s="34"/>
      <c r="D15" s="34"/>
      <c r="E15" s="34"/>
      <c r="F15" s="34"/>
      <c r="G15" s="34"/>
      <c r="H15" s="35" t="s">
        <v>21</v>
      </c>
      <c r="I15" s="36">
        <f>SUM(I4:I14)</f>
        <v>21</v>
      </c>
    </row>
    <row r="16" spans="1:9" ht="18" thickTop="1" thickBot="1" x14ac:dyDescent="0.3">
      <c r="A16" s="37"/>
      <c r="B16" s="38"/>
      <c r="C16" s="38"/>
      <c r="D16" s="38"/>
      <c r="E16" s="38"/>
      <c r="F16" s="38"/>
      <c r="G16" s="38"/>
      <c r="H16" s="39"/>
      <c r="I16" s="40"/>
    </row>
    <row r="17" spans="1:9" ht="27" thickTop="1" thickBot="1" x14ac:dyDescent="0.3">
      <c r="A17" s="4" t="s">
        <v>1</v>
      </c>
      <c r="B17" s="5" t="s">
        <v>22</v>
      </c>
      <c r="C17" s="41"/>
      <c r="D17" s="42"/>
      <c r="E17" s="42"/>
      <c r="F17" s="43"/>
      <c r="G17" s="44"/>
      <c r="H17" s="10" t="s">
        <v>3</v>
      </c>
      <c r="I17" s="5" t="str">
        <f>$I$2</f>
        <v>2024 - 2025</v>
      </c>
    </row>
    <row r="18" spans="1:9" ht="16.5" thickTop="1" thickBot="1" x14ac:dyDescent="0.3">
      <c r="A18" s="45"/>
      <c r="B18" s="45"/>
      <c r="C18" s="45"/>
      <c r="D18" s="45"/>
      <c r="E18" s="45"/>
      <c r="F18" s="45"/>
      <c r="G18" s="45"/>
      <c r="H18" s="45"/>
      <c r="I18" s="45"/>
    </row>
    <row r="19" spans="1:9" ht="25.5" thickTop="1" thickBot="1" x14ac:dyDescent="0.3">
      <c r="A19" s="13" t="s">
        <v>5</v>
      </c>
      <c r="B19" s="14" t="s">
        <v>6</v>
      </c>
      <c r="C19" s="15" t="s">
        <v>7</v>
      </c>
      <c r="D19" s="15" t="s">
        <v>8</v>
      </c>
      <c r="E19" s="15" t="s">
        <v>12</v>
      </c>
      <c r="F19" s="16"/>
      <c r="G19" s="46"/>
      <c r="H19" s="18" t="s">
        <v>6</v>
      </c>
      <c r="I19" s="19">
        <f>COUNTIF(B19:G28,"Český jazyk")</f>
        <v>8</v>
      </c>
    </row>
    <row r="20" spans="1:9" ht="25.5" thickTop="1" thickBot="1" x14ac:dyDescent="0.3">
      <c r="A20" s="13"/>
      <c r="B20" s="20"/>
      <c r="C20" s="21"/>
      <c r="D20" s="21"/>
      <c r="E20" s="21"/>
      <c r="F20" s="22"/>
      <c r="G20" s="47"/>
      <c r="H20" s="24" t="s">
        <v>10</v>
      </c>
      <c r="I20" s="25">
        <f>COUNTIF(B19:G28,"Anglický jazyk")</f>
        <v>2</v>
      </c>
    </row>
    <row r="21" spans="1:9" ht="25.5" thickTop="1" thickBot="1" x14ac:dyDescent="0.3">
      <c r="A21" s="13" t="s">
        <v>11</v>
      </c>
      <c r="B21" s="20" t="s">
        <v>6</v>
      </c>
      <c r="C21" s="21" t="s">
        <v>7</v>
      </c>
      <c r="D21" s="21" t="s">
        <v>6</v>
      </c>
      <c r="E21" s="21" t="s">
        <v>9</v>
      </c>
      <c r="F21" s="22" t="s">
        <v>10</v>
      </c>
      <c r="G21" s="47"/>
      <c r="H21" s="24" t="s">
        <v>13</v>
      </c>
      <c r="I21" s="25">
        <f>COUNTIF(B19:G28,"Informatika")</f>
        <v>0</v>
      </c>
    </row>
    <row r="22" spans="1:9" ht="17.25" thickTop="1" thickBot="1" x14ac:dyDescent="0.3">
      <c r="A22" s="13"/>
      <c r="B22" s="20"/>
      <c r="C22" s="21"/>
      <c r="D22" s="21"/>
      <c r="E22" s="21"/>
      <c r="F22" s="22"/>
      <c r="G22" s="47"/>
      <c r="H22" s="24" t="s">
        <v>9</v>
      </c>
      <c r="I22" s="25">
        <f>COUNTIF(B19:G28,"Prvouka")</f>
        <v>2</v>
      </c>
    </row>
    <row r="23" spans="1:9" ht="17.25" thickTop="1" thickBot="1" x14ac:dyDescent="0.3">
      <c r="A23" s="13" t="s">
        <v>14</v>
      </c>
      <c r="B23" s="20" t="s">
        <v>6</v>
      </c>
      <c r="C23" s="21" t="s">
        <v>7</v>
      </c>
      <c r="D23" s="21" t="s">
        <v>6</v>
      </c>
      <c r="E23" s="21" t="s">
        <v>8</v>
      </c>
      <c r="F23" s="22" t="s">
        <v>19</v>
      </c>
      <c r="G23" s="47"/>
      <c r="H23" s="24" t="s">
        <v>15</v>
      </c>
      <c r="I23" s="25">
        <f>COUNTIF(B19:G28,"Vlastivěda")</f>
        <v>0</v>
      </c>
    </row>
    <row r="24" spans="1:9" ht="25.5" thickTop="1" thickBot="1" x14ac:dyDescent="0.3">
      <c r="A24" s="13"/>
      <c r="B24" s="20"/>
      <c r="C24" s="21"/>
      <c r="D24" s="21"/>
      <c r="E24" s="21"/>
      <c r="F24" s="22"/>
      <c r="G24" s="47"/>
      <c r="H24" s="24" t="s">
        <v>7</v>
      </c>
      <c r="I24" s="25">
        <f>COUNTIF(B19:G28,"Matematika")</f>
        <v>5</v>
      </c>
    </row>
    <row r="25" spans="1:9" ht="25.5" thickTop="1" thickBot="1" x14ac:dyDescent="0.3">
      <c r="A25" s="13" t="s">
        <v>16</v>
      </c>
      <c r="B25" s="20" t="s">
        <v>6</v>
      </c>
      <c r="C25" s="21" t="s">
        <v>7</v>
      </c>
      <c r="D25" s="21" t="s">
        <v>10</v>
      </c>
      <c r="E25" s="21" t="s">
        <v>17</v>
      </c>
      <c r="F25" s="22"/>
      <c r="G25" s="47"/>
      <c r="H25" s="24" t="s">
        <v>18</v>
      </c>
      <c r="I25" s="25">
        <f>COUNTIF(B19:G28,"Přírodověda")</f>
        <v>0</v>
      </c>
    </row>
    <row r="26" spans="1:9" ht="25.5" thickTop="1" thickBot="1" x14ac:dyDescent="0.3">
      <c r="A26" s="13"/>
      <c r="B26" s="20"/>
      <c r="C26" s="21"/>
      <c r="D26" s="21"/>
      <c r="E26" s="21"/>
      <c r="F26" s="22"/>
      <c r="G26" s="47"/>
      <c r="H26" s="24" t="s">
        <v>19</v>
      </c>
      <c r="I26" s="25">
        <f>COUNTIF(B19:G28,"Hudební výchova")</f>
        <v>1</v>
      </c>
    </row>
    <row r="27" spans="1:9" ht="25.5" thickTop="1" thickBot="1" x14ac:dyDescent="0.3">
      <c r="A27" s="13" t="s">
        <v>20</v>
      </c>
      <c r="B27" s="20" t="s">
        <v>6</v>
      </c>
      <c r="C27" s="21" t="s">
        <v>7</v>
      </c>
      <c r="D27" s="21" t="s">
        <v>6</v>
      </c>
      <c r="E27" s="21" t="s">
        <v>9</v>
      </c>
      <c r="F27" s="22"/>
      <c r="G27" s="47"/>
      <c r="H27" s="24" t="s">
        <v>17</v>
      </c>
      <c r="I27" s="25">
        <f>COUNTIF(B19:G28,"Výtvarná výchova")</f>
        <v>1</v>
      </c>
    </row>
    <row r="28" spans="1:9" ht="25.5" thickTop="1" thickBot="1" x14ac:dyDescent="0.3">
      <c r="A28" s="13"/>
      <c r="B28" s="26"/>
      <c r="C28" s="27"/>
      <c r="D28" s="27"/>
      <c r="E28" s="27"/>
      <c r="F28" s="28"/>
      <c r="G28" s="48"/>
      <c r="H28" s="24" t="s">
        <v>12</v>
      </c>
      <c r="I28" s="25">
        <f>COUNTIF(B19:G28,"Praktické činnosti")</f>
        <v>1</v>
      </c>
    </row>
    <row r="29" spans="1:9" ht="25.5" thickTop="1" thickBot="1" x14ac:dyDescent="0.3">
      <c r="A29" s="49"/>
      <c r="B29" s="47"/>
      <c r="C29" s="47"/>
      <c r="D29" s="47"/>
      <c r="E29" s="47"/>
      <c r="F29" s="47"/>
      <c r="G29" s="47"/>
      <c r="H29" s="31" t="s">
        <v>8</v>
      </c>
      <c r="I29" s="32">
        <f>COUNTIF(B19:G28,"Tělesná výchova")</f>
        <v>2</v>
      </c>
    </row>
    <row r="30" spans="1:9" ht="25.5" thickTop="1" thickBot="1" x14ac:dyDescent="0.3">
      <c r="A30" s="50"/>
      <c r="B30" s="51"/>
      <c r="C30" s="51"/>
      <c r="D30" s="51"/>
      <c r="E30" s="51"/>
      <c r="F30" s="51"/>
      <c r="G30" s="51"/>
      <c r="H30" s="35" t="s">
        <v>21</v>
      </c>
      <c r="I30" s="36">
        <f>SUM(I19:I29)</f>
        <v>22</v>
      </c>
    </row>
    <row r="31" spans="1:9" ht="16.5" thickTop="1" thickBot="1" x14ac:dyDescent="0.3">
      <c r="A31" s="52"/>
      <c r="B31" s="52"/>
      <c r="C31" s="52"/>
      <c r="D31" s="52"/>
      <c r="E31" s="52"/>
      <c r="F31" s="52"/>
      <c r="G31" s="52"/>
      <c r="H31" s="53"/>
      <c r="I31" s="52"/>
    </row>
    <row r="32" spans="1:9" ht="27" thickTop="1" thickBot="1" x14ac:dyDescent="0.3">
      <c r="A32" s="4" t="s">
        <v>1</v>
      </c>
      <c r="B32" s="5" t="s">
        <v>23</v>
      </c>
      <c r="C32" s="54"/>
      <c r="D32" s="55"/>
      <c r="E32" s="55"/>
      <c r="F32" s="56"/>
      <c r="G32" s="57"/>
      <c r="H32" s="10" t="s">
        <v>3</v>
      </c>
      <c r="I32" s="5" t="str">
        <f>$I$2</f>
        <v>2024 - 2025</v>
      </c>
    </row>
    <row r="33" spans="1:9" ht="16.5" thickTop="1" thickBot="1" x14ac:dyDescent="0.3">
      <c r="A33" s="12"/>
      <c r="B33" s="58"/>
      <c r="C33" s="58"/>
      <c r="D33" s="58"/>
      <c r="E33" s="58"/>
      <c r="F33" s="58"/>
      <c r="G33" s="58"/>
      <c r="H33" s="12"/>
      <c r="I33" s="12"/>
    </row>
    <row r="34" spans="1:9" ht="25.5" thickTop="1" thickBot="1" x14ac:dyDescent="0.3">
      <c r="A34" s="13" t="s">
        <v>5</v>
      </c>
      <c r="B34" s="14" t="s">
        <v>6</v>
      </c>
      <c r="C34" s="15" t="s">
        <v>10</v>
      </c>
      <c r="D34" s="15" t="s">
        <v>7</v>
      </c>
      <c r="E34" s="15" t="s">
        <v>6</v>
      </c>
      <c r="F34" s="16" t="s">
        <v>8</v>
      </c>
      <c r="G34" s="59"/>
      <c r="H34" s="18" t="s">
        <v>6</v>
      </c>
      <c r="I34" s="19">
        <v>9</v>
      </c>
    </row>
    <row r="35" spans="1:9" ht="25.5" thickTop="1" thickBot="1" x14ac:dyDescent="0.3">
      <c r="A35" s="13"/>
      <c r="B35" s="20"/>
      <c r="C35" s="21"/>
      <c r="D35" s="21"/>
      <c r="E35" s="21"/>
      <c r="F35" s="22"/>
      <c r="G35" s="60"/>
      <c r="H35" s="24" t="s">
        <v>10</v>
      </c>
      <c r="I35" s="25">
        <f>COUNTIF(B34:G43,"Anglický jazyk")</f>
        <v>4</v>
      </c>
    </row>
    <row r="36" spans="1:9" ht="25.5" thickTop="1" thickBot="1" x14ac:dyDescent="0.3">
      <c r="A36" s="13" t="s">
        <v>11</v>
      </c>
      <c r="B36" s="20" t="s">
        <v>6</v>
      </c>
      <c r="C36" s="21" t="s">
        <v>7</v>
      </c>
      <c r="D36" s="21" t="s">
        <v>6</v>
      </c>
      <c r="E36" s="21" t="s">
        <v>17</v>
      </c>
      <c r="F36" s="22" t="s">
        <v>10</v>
      </c>
      <c r="G36" s="60"/>
      <c r="H36" s="24" t="s">
        <v>13</v>
      </c>
      <c r="I36" s="25">
        <f>COUNTIF(B34:G43,"Informatika")</f>
        <v>0</v>
      </c>
    </row>
    <row r="37" spans="1:9" ht="17.25" thickTop="1" thickBot="1" x14ac:dyDescent="0.3">
      <c r="A37" s="13"/>
      <c r="B37" s="20"/>
      <c r="C37" s="21"/>
      <c r="D37" s="21"/>
      <c r="E37" s="21"/>
      <c r="F37" s="22"/>
      <c r="G37" s="60"/>
      <c r="H37" s="24" t="s">
        <v>9</v>
      </c>
      <c r="I37" s="25">
        <f>COUNTIF(B34:G43,"Prvouka")</f>
        <v>2</v>
      </c>
    </row>
    <row r="38" spans="1:9" ht="17.25" thickTop="1" thickBot="1" x14ac:dyDescent="0.3">
      <c r="A38" s="13" t="s">
        <v>14</v>
      </c>
      <c r="B38" s="20" t="s">
        <v>6</v>
      </c>
      <c r="C38" s="21" t="s">
        <v>10</v>
      </c>
      <c r="D38" s="21" t="s">
        <v>7</v>
      </c>
      <c r="E38" s="21" t="s">
        <v>9</v>
      </c>
      <c r="F38" s="22" t="s">
        <v>19</v>
      </c>
      <c r="G38" s="60"/>
      <c r="H38" s="24" t="s">
        <v>15</v>
      </c>
      <c r="I38" s="25">
        <f>COUNTIF(B34:G43,"Vlastivěda")</f>
        <v>0</v>
      </c>
    </row>
    <row r="39" spans="1:9" ht="25.5" thickTop="1" thickBot="1" x14ac:dyDescent="0.3">
      <c r="A39" s="13"/>
      <c r="B39" s="20"/>
      <c r="C39" s="21"/>
      <c r="D39" s="21"/>
      <c r="E39" s="21"/>
      <c r="F39" s="22"/>
      <c r="G39" s="60"/>
      <c r="H39" s="24" t="s">
        <v>7</v>
      </c>
      <c r="I39" s="25">
        <f>COUNTIF(B34:G43,"Matematika")</f>
        <v>5</v>
      </c>
    </row>
    <row r="40" spans="1:9" ht="25.5" thickTop="1" thickBot="1" x14ac:dyDescent="0.3">
      <c r="A40" s="13" t="s">
        <v>16</v>
      </c>
      <c r="B40" s="20" t="s">
        <v>6</v>
      </c>
      <c r="C40" s="21" t="s">
        <v>7</v>
      </c>
      <c r="D40" s="21" t="s">
        <v>6</v>
      </c>
      <c r="E40" s="21" t="s">
        <v>10</v>
      </c>
      <c r="F40" s="22" t="s">
        <v>8</v>
      </c>
      <c r="G40" s="60"/>
      <c r="H40" s="24" t="s">
        <v>18</v>
      </c>
      <c r="I40" s="25">
        <f>COUNTIF(B34:G43,"Přírodověda")</f>
        <v>0</v>
      </c>
    </row>
    <row r="41" spans="1:9" ht="25.5" thickTop="1" thickBot="1" x14ac:dyDescent="0.3">
      <c r="A41" s="13"/>
      <c r="B41" s="20"/>
      <c r="C41" s="21"/>
      <c r="D41" s="21"/>
      <c r="E41" s="21"/>
      <c r="F41" s="22"/>
      <c r="G41" s="60"/>
      <c r="H41" s="24" t="s">
        <v>19</v>
      </c>
      <c r="I41" s="25">
        <f>COUNTIF(B34:G43,"Hudební výchova")</f>
        <v>1</v>
      </c>
    </row>
    <row r="42" spans="1:9" ht="25.5" thickTop="1" thickBot="1" x14ac:dyDescent="0.3">
      <c r="A42" s="13" t="s">
        <v>20</v>
      </c>
      <c r="B42" s="20" t="s">
        <v>24</v>
      </c>
      <c r="C42" s="21" t="s">
        <v>7</v>
      </c>
      <c r="D42" s="21" t="s">
        <v>9</v>
      </c>
      <c r="E42" s="21" t="s">
        <v>6</v>
      </c>
      <c r="F42" s="22" t="s">
        <v>12</v>
      </c>
      <c r="G42" s="60"/>
      <c r="H42" s="24" t="s">
        <v>17</v>
      </c>
      <c r="I42" s="25">
        <f>COUNTIF(B34:G43,"Výtvarná výchova")</f>
        <v>1</v>
      </c>
    </row>
    <row r="43" spans="1:9" ht="25.5" thickTop="1" thickBot="1" x14ac:dyDescent="0.3">
      <c r="A43" s="13"/>
      <c r="B43" s="26"/>
      <c r="C43" s="27"/>
      <c r="D43" s="27"/>
      <c r="E43" s="27"/>
      <c r="F43" s="28"/>
      <c r="G43" s="61"/>
      <c r="H43" s="24" t="s">
        <v>12</v>
      </c>
      <c r="I43" s="25">
        <f>COUNTIF(B34:G43,"Praktické činnosti")</f>
        <v>1</v>
      </c>
    </row>
    <row r="44" spans="1:9" ht="25.5" thickTop="1" thickBot="1" x14ac:dyDescent="0.3">
      <c r="A44" s="62"/>
      <c r="B44" s="60"/>
      <c r="C44" s="60"/>
      <c r="D44" s="60"/>
      <c r="E44" s="60"/>
      <c r="F44" s="60"/>
      <c r="G44" s="60"/>
      <c r="H44" s="31" t="s">
        <v>8</v>
      </c>
      <c r="I44" s="32">
        <f>COUNTIF(B34:G43,"Tělesná výchova")</f>
        <v>2</v>
      </c>
    </row>
    <row r="45" spans="1:9" ht="25.5" thickTop="1" thickBot="1" x14ac:dyDescent="0.3">
      <c r="A45" s="63"/>
      <c r="B45" s="64"/>
      <c r="C45" s="64"/>
      <c r="D45" s="64"/>
      <c r="E45" s="64"/>
      <c r="F45" s="64"/>
      <c r="G45" s="64"/>
      <c r="H45" s="35" t="s">
        <v>21</v>
      </c>
      <c r="I45" s="36">
        <f>SUM(I34:I44)</f>
        <v>25</v>
      </c>
    </row>
    <row r="46" spans="1:9" ht="16.5" thickTop="1" thickBot="1" x14ac:dyDescent="0.3">
      <c r="A46" s="52"/>
      <c r="B46" s="52"/>
      <c r="C46" s="52"/>
      <c r="D46" s="52"/>
      <c r="E46" s="52"/>
      <c r="F46" s="52"/>
      <c r="G46" s="52"/>
      <c r="H46" s="53"/>
      <c r="I46" s="52"/>
    </row>
    <row r="47" spans="1:9" ht="27" thickTop="1" thickBot="1" x14ac:dyDescent="0.3">
      <c r="A47" s="4" t="s">
        <v>1</v>
      </c>
      <c r="B47" s="5" t="s">
        <v>25</v>
      </c>
      <c r="C47" s="65"/>
      <c r="D47" s="66"/>
      <c r="E47" s="66"/>
      <c r="F47" s="67"/>
      <c r="G47" s="68"/>
      <c r="H47" s="10" t="s">
        <v>3</v>
      </c>
      <c r="I47" s="5" t="str">
        <f>$I$2</f>
        <v>2024 - 2025</v>
      </c>
    </row>
    <row r="48" spans="1:9" ht="16.5" thickTop="1" thickBot="1" x14ac:dyDescent="0.3">
      <c r="A48" s="12"/>
      <c r="B48" s="69"/>
      <c r="C48" s="69"/>
      <c r="D48" s="69"/>
      <c r="E48" s="69"/>
      <c r="F48" s="69"/>
      <c r="G48" s="69"/>
      <c r="H48" s="12"/>
      <c r="I48" s="12"/>
    </row>
    <row r="49" spans="1:9" ht="25.5" thickTop="1" thickBot="1" x14ac:dyDescent="0.3">
      <c r="A49" s="13" t="s">
        <v>5</v>
      </c>
      <c r="B49" s="14" t="s">
        <v>6</v>
      </c>
      <c r="C49" s="15" t="s">
        <v>7</v>
      </c>
      <c r="D49" s="15" t="s">
        <v>6</v>
      </c>
      <c r="E49" s="15" t="s">
        <v>10</v>
      </c>
      <c r="F49" s="16" t="s">
        <v>15</v>
      </c>
      <c r="G49" s="70"/>
      <c r="H49" s="18" t="s">
        <v>6</v>
      </c>
      <c r="I49" s="19">
        <f>COUNTIF(B49:G58,"Český jazyk")</f>
        <v>7</v>
      </c>
    </row>
    <row r="50" spans="1:9" ht="25.5" thickTop="1" thickBot="1" x14ac:dyDescent="0.3">
      <c r="A50" s="13"/>
      <c r="B50" s="20"/>
      <c r="C50" s="21"/>
      <c r="D50" s="21"/>
      <c r="E50" s="21"/>
      <c r="F50" s="22"/>
      <c r="G50" s="71"/>
      <c r="H50" s="24" t="s">
        <v>10</v>
      </c>
      <c r="I50" s="25">
        <f>COUNTIF(B49:G58,"Anglický jazyk")</f>
        <v>4</v>
      </c>
    </row>
    <row r="51" spans="1:9" ht="25.5" thickTop="1" thickBot="1" x14ac:dyDescent="0.3">
      <c r="A51" s="13" t="s">
        <v>11</v>
      </c>
      <c r="B51" s="20" t="s">
        <v>6</v>
      </c>
      <c r="C51" s="21" t="s">
        <v>10</v>
      </c>
      <c r="D51" s="21" t="s">
        <v>8</v>
      </c>
      <c r="E51" s="21" t="s">
        <v>6</v>
      </c>
      <c r="F51" s="22" t="s">
        <v>12</v>
      </c>
      <c r="G51" s="71"/>
      <c r="H51" s="24" t="s">
        <v>13</v>
      </c>
      <c r="I51" s="25">
        <f>COUNTIF(B49:G58,"Informatika")</f>
        <v>1</v>
      </c>
    </row>
    <row r="52" spans="1:9" ht="17.25" thickTop="1" thickBot="1" x14ac:dyDescent="0.3">
      <c r="A52" s="13"/>
      <c r="B52" s="20"/>
      <c r="C52" s="21"/>
      <c r="D52" s="21"/>
      <c r="E52" s="21"/>
      <c r="F52" s="22"/>
      <c r="G52" s="71"/>
      <c r="H52" s="24" t="s">
        <v>9</v>
      </c>
      <c r="I52" s="25">
        <f>COUNTIF(B49:G58,"Prvouka")</f>
        <v>0</v>
      </c>
    </row>
    <row r="53" spans="1:9" ht="17.25" thickTop="1" thickBot="1" x14ac:dyDescent="0.3">
      <c r="A53" s="13" t="s">
        <v>14</v>
      </c>
      <c r="B53" s="20" t="s">
        <v>6</v>
      </c>
      <c r="C53" s="21" t="s">
        <v>7</v>
      </c>
      <c r="D53" s="21" t="s">
        <v>15</v>
      </c>
      <c r="E53" s="21" t="s">
        <v>13</v>
      </c>
      <c r="F53" s="22" t="s">
        <v>10</v>
      </c>
      <c r="G53" s="71"/>
      <c r="H53" s="24" t="s">
        <v>15</v>
      </c>
      <c r="I53" s="25">
        <f>COUNTIF(B49:G58,"Vlastivěda")</f>
        <v>2</v>
      </c>
    </row>
    <row r="54" spans="1:9" ht="25.5" thickTop="1" thickBot="1" x14ac:dyDescent="0.3">
      <c r="A54" s="13"/>
      <c r="B54" s="20"/>
      <c r="C54" s="21"/>
      <c r="D54" s="21"/>
      <c r="E54" s="21"/>
      <c r="F54" s="22"/>
      <c r="G54" s="71"/>
      <c r="H54" s="24" t="s">
        <v>7</v>
      </c>
      <c r="I54" s="25">
        <f>COUNTIF(B49:G58,"Matematika")</f>
        <v>4</v>
      </c>
    </row>
    <row r="55" spans="1:9" ht="25.5" thickTop="1" thickBot="1" x14ac:dyDescent="0.3">
      <c r="A55" s="13" t="s">
        <v>16</v>
      </c>
      <c r="B55" s="20" t="s">
        <v>7</v>
      </c>
      <c r="C55" s="21" t="s">
        <v>10</v>
      </c>
      <c r="D55" s="21" t="s">
        <v>6</v>
      </c>
      <c r="E55" s="21" t="s">
        <v>17</v>
      </c>
      <c r="F55" s="22" t="s">
        <v>17</v>
      </c>
      <c r="G55" s="71"/>
      <c r="H55" s="24" t="s">
        <v>18</v>
      </c>
      <c r="I55" s="25">
        <f>COUNTIF(B49:G58,"Přírodověda")</f>
        <v>1</v>
      </c>
    </row>
    <row r="56" spans="1:9" ht="25.5" thickTop="1" thickBot="1" x14ac:dyDescent="0.3">
      <c r="A56" s="13"/>
      <c r="B56" s="20"/>
      <c r="C56" s="21"/>
      <c r="D56" s="21"/>
      <c r="E56" s="21"/>
      <c r="F56" s="22"/>
      <c r="G56" s="71"/>
      <c r="H56" s="24" t="s">
        <v>19</v>
      </c>
      <c r="I56" s="25">
        <f>COUNTIF(B49:G58,"Hudební výchova")</f>
        <v>1</v>
      </c>
    </row>
    <row r="57" spans="1:9" ht="25.5" thickTop="1" thickBot="1" x14ac:dyDescent="0.3">
      <c r="A57" s="13" t="s">
        <v>20</v>
      </c>
      <c r="B57" s="20" t="s">
        <v>6</v>
      </c>
      <c r="C57" s="21" t="s">
        <v>8</v>
      </c>
      <c r="D57" s="21" t="s">
        <v>7</v>
      </c>
      <c r="E57" s="21" t="s">
        <v>18</v>
      </c>
      <c r="F57" s="22" t="s">
        <v>19</v>
      </c>
      <c r="G57" s="71"/>
      <c r="H57" s="24" t="s">
        <v>17</v>
      </c>
      <c r="I57" s="25">
        <f>COUNTIF(B49:G58,"Výtvarná výchova")</f>
        <v>2</v>
      </c>
    </row>
    <row r="58" spans="1:9" ht="25.5" thickTop="1" thickBot="1" x14ac:dyDescent="0.3">
      <c r="A58" s="13"/>
      <c r="B58" s="26"/>
      <c r="C58" s="27"/>
      <c r="D58" s="27"/>
      <c r="E58" s="27"/>
      <c r="F58" s="28"/>
      <c r="G58" s="72"/>
      <c r="H58" s="24" t="s">
        <v>12</v>
      </c>
      <c r="I58" s="25">
        <f>COUNTIF(B49:G58,"Praktické činnosti")</f>
        <v>1</v>
      </c>
    </row>
    <row r="59" spans="1:9" ht="25.5" thickTop="1" thickBot="1" x14ac:dyDescent="0.3">
      <c r="A59" s="73"/>
      <c r="B59" s="71"/>
      <c r="C59" s="71"/>
      <c r="D59" s="71"/>
      <c r="E59" s="71"/>
      <c r="F59" s="71"/>
      <c r="G59" s="71"/>
      <c r="H59" s="31" t="s">
        <v>8</v>
      </c>
      <c r="I59" s="32">
        <f>COUNTIF(B49:G58,"Tělesná výchova")</f>
        <v>2</v>
      </c>
    </row>
    <row r="60" spans="1:9" ht="25.5" thickTop="1" thickBot="1" x14ac:dyDescent="0.3">
      <c r="A60" s="74"/>
      <c r="B60" s="75"/>
      <c r="C60" s="75"/>
      <c r="D60" s="75"/>
      <c r="E60" s="75"/>
      <c r="F60" s="75"/>
      <c r="G60" s="75"/>
      <c r="H60" s="35" t="s">
        <v>21</v>
      </c>
      <c r="I60" s="36">
        <f>SUM(I49:I59)</f>
        <v>25</v>
      </c>
    </row>
    <row r="61" spans="1:9" ht="16.5" thickTop="1" thickBot="1" x14ac:dyDescent="0.3">
      <c r="A61" s="52"/>
      <c r="B61" s="52"/>
      <c r="C61" s="52"/>
      <c r="D61" s="52"/>
      <c r="E61" s="52"/>
      <c r="F61" s="52"/>
      <c r="G61" s="52"/>
      <c r="H61" s="53"/>
      <c r="I61" s="52"/>
    </row>
    <row r="62" spans="1:9" ht="27" thickTop="1" thickBot="1" x14ac:dyDescent="0.3">
      <c r="A62" s="4" t="s">
        <v>1</v>
      </c>
      <c r="B62" s="5" t="s">
        <v>26</v>
      </c>
      <c r="C62" s="76"/>
      <c r="D62" s="77"/>
      <c r="E62" s="77"/>
      <c r="F62" s="78"/>
      <c r="G62" s="52"/>
      <c r="H62" s="10" t="s">
        <v>3</v>
      </c>
      <c r="I62" s="5" t="str">
        <f>$I$2</f>
        <v>2024 - 2025</v>
      </c>
    </row>
    <row r="63" spans="1:9" ht="16.5" thickTop="1" thickBot="1" x14ac:dyDescent="0.3">
      <c r="A63" s="12"/>
      <c r="B63" s="12"/>
      <c r="C63" s="12"/>
      <c r="D63" s="12"/>
      <c r="E63" s="12"/>
      <c r="F63" s="12"/>
      <c r="G63" s="12"/>
      <c r="H63" s="12"/>
      <c r="I63" s="12"/>
    </row>
    <row r="64" spans="1:9" ht="25.5" thickTop="1" thickBot="1" x14ac:dyDescent="0.3">
      <c r="A64" s="13" t="s">
        <v>5</v>
      </c>
      <c r="B64" s="14" t="s">
        <v>6</v>
      </c>
      <c r="C64" s="15" t="s">
        <v>7</v>
      </c>
      <c r="D64" s="15" t="s">
        <v>15</v>
      </c>
      <c r="E64" s="15" t="s">
        <v>17</v>
      </c>
      <c r="F64" s="16" t="s">
        <v>17</v>
      </c>
      <c r="G64" s="79"/>
      <c r="H64" s="18" t="s">
        <v>6</v>
      </c>
      <c r="I64" s="19">
        <f>COUNTIF(B64:G73,"Český jazyk")</f>
        <v>6</v>
      </c>
    </row>
    <row r="65" spans="1:9" ht="25.5" thickTop="1" thickBot="1" x14ac:dyDescent="0.3">
      <c r="A65" s="13"/>
      <c r="B65" s="20"/>
      <c r="C65" s="21"/>
      <c r="D65" s="21"/>
      <c r="E65" s="21"/>
      <c r="F65" s="22"/>
      <c r="G65" s="80"/>
      <c r="H65" s="24" t="s">
        <v>10</v>
      </c>
      <c r="I65" s="25">
        <f>COUNTIF(B64:G73,"Anglický jazyk")</f>
        <v>4</v>
      </c>
    </row>
    <row r="66" spans="1:9" ht="25.5" thickTop="1" thickBot="1" x14ac:dyDescent="0.3">
      <c r="A66" s="13" t="s">
        <v>11</v>
      </c>
      <c r="B66" s="20" t="s">
        <v>6</v>
      </c>
      <c r="C66" s="21" t="s">
        <v>7</v>
      </c>
      <c r="D66" s="21" t="s">
        <v>8</v>
      </c>
      <c r="E66" s="21" t="s">
        <v>10</v>
      </c>
      <c r="F66" s="22" t="s">
        <v>18</v>
      </c>
      <c r="G66" s="80"/>
      <c r="H66" s="24" t="s">
        <v>13</v>
      </c>
      <c r="I66" s="25">
        <f>COUNTIF(B64:G73,"Informatika")</f>
        <v>1</v>
      </c>
    </row>
    <row r="67" spans="1:9" ht="17.25" thickTop="1" thickBot="1" x14ac:dyDescent="0.3">
      <c r="A67" s="13"/>
      <c r="B67" s="20"/>
      <c r="C67" s="21"/>
      <c r="D67" s="21"/>
      <c r="E67" s="21"/>
      <c r="F67" s="22"/>
      <c r="G67" s="80"/>
      <c r="H67" s="24" t="s">
        <v>9</v>
      </c>
      <c r="I67" s="25">
        <f>COUNTIF(B64:G73,"Prvouka")</f>
        <v>0</v>
      </c>
    </row>
    <row r="68" spans="1:9" ht="17.25" thickTop="1" thickBot="1" x14ac:dyDescent="0.3">
      <c r="A68" s="13" t="s">
        <v>14</v>
      </c>
      <c r="B68" s="20" t="s">
        <v>6</v>
      </c>
      <c r="C68" s="21" t="s">
        <v>7</v>
      </c>
      <c r="D68" s="21" t="s">
        <v>10</v>
      </c>
      <c r="E68" s="21" t="s">
        <v>15</v>
      </c>
      <c r="F68" s="22" t="s">
        <v>13</v>
      </c>
      <c r="G68" s="80"/>
      <c r="H68" s="24" t="s">
        <v>15</v>
      </c>
      <c r="I68" s="25">
        <f>COUNTIF(B64:G73,"Vlastivěda")</f>
        <v>2</v>
      </c>
    </row>
    <row r="69" spans="1:9" ht="25.5" thickTop="1" thickBot="1" x14ac:dyDescent="0.3">
      <c r="A69" s="13"/>
      <c r="B69" s="20"/>
      <c r="C69" s="21"/>
      <c r="D69" s="21"/>
      <c r="E69" s="21"/>
      <c r="F69" s="22"/>
      <c r="G69" s="80"/>
      <c r="H69" s="24" t="s">
        <v>7</v>
      </c>
      <c r="I69" s="25">
        <f>COUNTIF(B64:G73,"Matematika")</f>
        <v>4</v>
      </c>
    </row>
    <row r="70" spans="1:9" ht="25.5" thickTop="1" thickBot="1" x14ac:dyDescent="0.3">
      <c r="A70" s="13" t="s">
        <v>16</v>
      </c>
      <c r="B70" s="20" t="s">
        <v>6</v>
      </c>
      <c r="C70" s="21" t="s">
        <v>7</v>
      </c>
      <c r="D70" s="21" t="s">
        <v>10</v>
      </c>
      <c r="E70" s="21" t="s">
        <v>18</v>
      </c>
      <c r="F70" s="22" t="s">
        <v>12</v>
      </c>
      <c r="G70" s="80"/>
      <c r="H70" s="24" t="s">
        <v>18</v>
      </c>
      <c r="I70" s="25">
        <f>COUNTIF(B64:G73,"Přírodověda")</f>
        <v>2</v>
      </c>
    </row>
    <row r="71" spans="1:9" ht="25.5" thickTop="1" thickBot="1" x14ac:dyDescent="0.3">
      <c r="A71" s="13"/>
      <c r="B71" s="20"/>
      <c r="C71" s="21"/>
      <c r="D71" s="21"/>
      <c r="E71" s="21"/>
      <c r="F71" s="22"/>
      <c r="G71" s="80"/>
      <c r="H71" s="24" t="s">
        <v>19</v>
      </c>
      <c r="I71" s="25">
        <f>COUNTIF(B64:G73,"Hudební výchova")</f>
        <v>1</v>
      </c>
    </row>
    <row r="72" spans="1:9" ht="25.5" thickTop="1" thickBot="1" x14ac:dyDescent="0.3">
      <c r="A72" s="13" t="s">
        <v>20</v>
      </c>
      <c r="B72" s="20" t="s">
        <v>6</v>
      </c>
      <c r="C72" s="21" t="s">
        <v>8</v>
      </c>
      <c r="D72" s="21" t="s">
        <v>10</v>
      </c>
      <c r="E72" s="21" t="s">
        <v>6</v>
      </c>
      <c r="F72" s="22" t="s">
        <v>19</v>
      </c>
      <c r="G72" s="80"/>
      <c r="H72" s="24" t="s">
        <v>17</v>
      </c>
      <c r="I72" s="25">
        <f>COUNTIF(B64:G73,"Výtvarná výchova")</f>
        <v>2</v>
      </c>
    </row>
    <row r="73" spans="1:9" ht="25.5" thickTop="1" thickBot="1" x14ac:dyDescent="0.3">
      <c r="A73" s="13"/>
      <c r="B73" s="26"/>
      <c r="C73" s="27"/>
      <c r="D73" s="27"/>
      <c r="E73" s="27"/>
      <c r="F73" s="28"/>
      <c r="G73" s="81"/>
      <c r="H73" s="24" t="s">
        <v>12</v>
      </c>
      <c r="I73" s="25">
        <f>COUNTIF(B64:G73,"Praktické činnosti")</f>
        <v>1</v>
      </c>
    </row>
    <row r="74" spans="1:9" ht="25.5" thickTop="1" thickBot="1" x14ac:dyDescent="0.3">
      <c r="A74" s="49"/>
      <c r="B74" s="80"/>
      <c r="C74" s="80"/>
      <c r="D74" s="80"/>
      <c r="E74" s="80"/>
      <c r="F74" s="80"/>
      <c r="G74" s="80"/>
      <c r="H74" s="31" t="s">
        <v>8</v>
      </c>
      <c r="I74" s="32">
        <f>COUNTIF(B64:G73,"Tělesná výchova")</f>
        <v>2</v>
      </c>
    </row>
    <row r="75" spans="1:9" ht="25.5" thickTop="1" thickBot="1" x14ac:dyDescent="0.3">
      <c r="A75" s="50"/>
      <c r="B75" s="38"/>
      <c r="C75" s="38"/>
      <c r="D75" s="38"/>
      <c r="E75" s="38"/>
      <c r="F75" s="38"/>
      <c r="G75" s="38"/>
      <c r="H75" s="35" t="s">
        <v>21</v>
      </c>
      <c r="I75" s="36">
        <f>SUM(I64:I74)</f>
        <v>25</v>
      </c>
    </row>
    <row r="76" spans="1:9" ht="15.75" thickTop="1" x14ac:dyDescent="0.25"/>
  </sheetData>
  <mergeCells count="156"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C62:F62"/>
    <mergeCell ref="A64:A65"/>
    <mergeCell ref="B64:B65"/>
    <mergeCell ref="C64:C65"/>
    <mergeCell ref="D64:D65"/>
    <mergeCell ref="E64:E65"/>
    <mergeCell ref="F64:F65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C47:F47"/>
    <mergeCell ref="A49:A50"/>
    <mergeCell ref="B49:B50"/>
    <mergeCell ref="C49:C50"/>
    <mergeCell ref="D49:D50"/>
    <mergeCell ref="E49:E50"/>
    <mergeCell ref="F49:F50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C32:F32"/>
    <mergeCell ref="A34:A35"/>
    <mergeCell ref="B34:B35"/>
    <mergeCell ref="C34:C35"/>
    <mergeCell ref="D34:D35"/>
    <mergeCell ref="E34:E35"/>
    <mergeCell ref="F34:F35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C17:F17"/>
    <mergeCell ref="A19:A20"/>
    <mergeCell ref="B19:B20"/>
    <mergeCell ref="C19:C20"/>
    <mergeCell ref="D19:D20"/>
    <mergeCell ref="E19:E20"/>
    <mergeCell ref="F19:F20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1:I1"/>
    <mergeCell ref="C2:F2"/>
    <mergeCell ref="A4:A5"/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Týlová</dc:creator>
  <cp:lastModifiedBy>Týlová</cp:lastModifiedBy>
  <dcterms:created xsi:type="dcterms:W3CDTF">2024-08-26T14:11:16Z</dcterms:created>
  <dcterms:modified xsi:type="dcterms:W3CDTF">2024-08-26T14:12:17Z</dcterms:modified>
</cp:coreProperties>
</file>